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SALVADOR\Balanço Geral nos Bairros\"/>
    </mc:Choice>
  </mc:AlternateContent>
  <bookViews>
    <workbookView xWindow="0" yWindow="0" windowWidth="23040" windowHeight="9192" tabRatio="664"/>
  </bookViews>
  <sheets>
    <sheet name="Cota Ouro" sheetId="4" r:id="rId1"/>
    <sheet name="Cota Prata" sheetId="5" r:id="rId2"/>
    <sheet name="Cota Bronze" sheetId="6" r:id="rId3"/>
  </sheets>
  <externalReferences>
    <externalReference r:id="rId4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</workbook>
</file>

<file path=xl/calcChain.xml><?xml version="1.0" encoding="utf-8"?>
<calcChain xmlns="http://schemas.openxmlformats.org/spreadsheetml/2006/main">
  <c r="K10" i="4" l="1"/>
  <c r="K18" i="4"/>
  <c r="K13" i="6"/>
  <c r="K15" i="5"/>
  <c r="K14" i="5"/>
  <c r="K9" i="5"/>
  <c r="K16" i="5" s="1"/>
  <c r="K18" i="5" s="1"/>
  <c r="K16" i="4"/>
  <c r="G16" i="5"/>
  <c r="G14" i="6"/>
  <c r="K17" i="4"/>
  <c r="K15" i="4"/>
  <c r="K14" i="4"/>
  <c r="L14" i="4" s="1"/>
  <c r="L19" i="4" s="1"/>
  <c r="L21" i="4" s="1"/>
  <c r="K13" i="4"/>
  <c r="K19" i="4" s="1"/>
  <c r="K21" i="4" s="1"/>
  <c r="K12" i="4"/>
  <c r="K11" i="4"/>
  <c r="K9" i="4"/>
  <c r="K12" i="6"/>
  <c r="K14" i="6" s="1"/>
  <c r="K16" i="6" s="1"/>
  <c r="K11" i="6"/>
  <c r="K10" i="6"/>
  <c r="K9" i="6"/>
  <c r="K13" i="5"/>
  <c r="K12" i="5"/>
  <c r="K11" i="5"/>
  <c r="K10" i="5"/>
  <c r="G19" i="4"/>
</calcChain>
</file>

<file path=xl/sharedStrings.xml><?xml version="1.0" encoding="utf-8"?>
<sst xmlns="http://schemas.openxmlformats.org/spreadsheetml/2006/main" count="166" uniqueCount="51">
  <si>
    <t>PROGRAMA</t>
  </si>
  <si>
    <t>CONVERSÃO</t>
  </si>
  <si>
    <t>R$
UNITÁRIO</t>
  </si>
  <si>
    <t>R$
TOTAL</t>
  </si>
  <si>
    <t>PERÍODO</t>
  </si>
  <si>
    <t>Total</t>
  </si>
  <si>
    <t>ESQUEMA COMERCIAL POR PROGRAMA</t>
  </si>
  <si>
    <t>Nº DE INSERÇÕES NO PERÍODO</t>
  </si>
  <si>
    <t>Emissora</t>
  </si>
  <si>
    <t>Evento:</t>
  </si>
  <si>
    <t>Período:</t>
  </si>
  <si>
    <t>SECUNDAGEM</t>
  </si>
  <si>
    <t>TOTAL</t>
  </si>
  <si>
    <t>BASE DE PREÇOS UNITÁRIO</t>
  </si>
  <si>
    <t>Praça:</t>
  </si>
  <si>
    <t>Rotativo</t>
  </si>
  <si>
    <t>5"</t>
  </si>
  <si>
    <t>Bahia no Ar</t>
  </si>
  <si>
    <t>Assinatura de 5" nas Chamadas Rotativas</t>
  </si>
  <si>
    <t>Assinatura de 5" no Boletim</t>
  </si>
  <si>
    <t>30"</t>
  </si>
  <si>
    <t>Comercial</t>
  </si>
  <si>
    <t xml:space="preserve">Assinatura de Flash </t>
  </si>
  <si>
    <t>BG dos Bairros -</t>
  </si>
  <si>
    <t>Grade Definida</t>
  </si>
  <si>
    <t>Cidade Alerta Bahia</t>
  </si>
  <si>
    <t>Balanço Geral Ba ED, Sábado</t>
  </si>
  <si>
    <t>Ação Integrada</t>
  </si>
  <si>
    <t>60"</t>
  </si>
  <si>
    <t>Abertura e Encerramento</t>
  </si>
  <si>
    <t>Desconto</t>
  </si>
  <si>
    <t>Total negociado</t>
  </si>
  <si>
    <t>Balanço Geral Ba</t>
  </si>
  <si>
    <t>Balanço Geral Ed. Especial Sábado</t>
  </si>
  <si>
    <t>Grade definida</t>
  </si>
  <si>
    <t xml:space="preserve">Comercial </t>
  </si>
  <si>
    <t>Assinatura de 5" nas Chamadas Divulgação Rotativas</t>
  </si>
  <si>
    <t>05"</t>
  </si>
  <si>
    <t xml:space="preserve">Assinatura de 5" nas Chamadas Agradecimento </t>
  </si>
  <si>
    <t>ENTREGA COMERCIAL - 2024</t>
  </si>
  <si>
    <t xml:space="preserve">Valores referentes à tabela de preços de Outubro de 2023. 
</t>
  </si>
  <si>
    <t xml:space="preserve">Valores referentes à tabela de preços de Outubro de 2023. 
</t>
  </si>
  <si>
    <t xml:space="preserve">Valores referentes à tabela de preços de Outubro de 2023. 
Cachê da ação de merchandising não está incluso na proposta.
</t>
  </si>
  <si>
    <t>Record Bahia</t>
  </si>
  <si>
    <t xml:space="preserve">
</t>
  </si>
  <si>
    <t>VALOR DAC BUTO 20%</t>
  </si>
  <si>
    <t>Total DAC negociado</t>
  </si>
  <si>
    <t>Salvador</t>
  </si>
  <si>
    <t>Obs.: Toda entrega/valoração que consta nesta planilha foi elaborada direto pela emissora local, sendo assim, caso haja alguma questão/dúvida/alteração, a mesma deverá ser consultada. </t>
  </si>
  <si>
    <t>Março 2024</t>
  </si>
  <si>
    <t>Mar/24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</si>
</sst>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&quot;R$ &quot;* #,##0.00_);_(&quot;R$ &quot;* \(#,##0.00\);_(&quot;R$ &quot;* &quot;-&quot;??_);_(@_)"/>
    <numFmt numFmtId="177" formatCode="_(* #,##0.00_);_(* \(#,##0.00\);_(* &quot;-&quot;??_);_(@_)"/>
    <numFmt numFmtId="192" formatCode="0.000"/>
    <numFmt numFmtId="203" formatCode="_-[$R$-416]\ * #,##0.00_-;\-[$R$-416]\ * #,##0.00_-;_-[$R$-416]\ * &quot;-&quot;??_-;_-@_-"/>
  </numFmts>
  <fonts count="20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6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2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177" fontId="8" fillId="3" borderId="5" xfId="5" applyFont="1" applyFill="1" applyBorder="1" applyAlignment="1">
      <alignment vertical="center"/>
    </xf>
    <xf numFmtId="0" fontId="3" fillId="0" borderId="0" xfId="0" applyFont="1" applyAlignment="1">
      <alignment vertical="center"/>
    </xf>
    <xf numFmtId="203" fontId="5" fillId="0" borderId="0" xfId="0" applyNumberFormat="1" applyFont="1" applyAlignment="1">
      <alignment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203" fontId="5" fillId="4" borderId="0" xfId="0" applyNumberFormat="1" applyFont="1" applyFill="1" applyAlignment="1">
      <alignment vertical="center"/>
    </xf>
    <xf numFmtId="0" fontId="3" fillId="4" borderId="0" xfId="2" applyFont="1" applyFill="1" applyAlignment="1">
      <alignment vertical="center" wrapText="1"/>
    </xf>
    <xf numFmtId="203" fontId="3" fillId="4" borderId="0" xfId="2" applyNumberFormat="1" applyFont="1" applyFill="1" applyAlignment="1">
      <alignment vertical="center"/>
    </xf>
    <xf numFmtId="0" fontId="9" fillId="4" borderId="0" xfId="2" applyFont="1" applyFill="1" applyAlignment="1">
      <alignment vertical="center"/>
    </xf>
    <xf numFmtId="203" fontId="9" fillId="4" borderId="0" xfId="2" applyNumberFormat="1" applyFont="1" applyFill="1" applyAlignment="1">
      <alignment vertical="center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192" fontId="10" fillId="0" borderId="1" xfId="2" applyNumberFormat="1" applyFont="1" applyBorder="1" applyAlignment="1">
      <alignment horizontal="center" vertical="center"/>
    </xf>
    <xf numFmtId="4" fontId="11" fillId="0" borderId="1" xfId="5" applyNumberFormat="1" applyFont="1" applyBorder="1" applyAlignment="1">
      <alignment horizontal="center" vertical="center"/>
    </xf>
    <xf numFmtId="4" fontId="10" fillId="0" borderId="1" xfId="5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3" fontId="12" fillId="3" borderId="1" xfId="2" applyNumberFormat="1" applyFont="1" applyFill="1" applyBorder="1" applyAlignment="1">
      <alignment horizontal="center" vertical="center"/>
    </xf>
    <xf numFmtId="4" fontId="12" fillId="3" borderId="1" xfId="2" applyNumberFormat="1" applyFont="1" applyFill="1" applyBorder="1" applyAlignment="1">
      <alignment horizontal="center" vertical="center"/>
    </xf>
    <xf numFmtId="3" fontId="10" fillId="0" borderId="1" xfId="2" applyNumberFormat="1" applyFont="1" applyBorder="1" applyAlignment="1">
      <alignment horizontal="center" vertical="center"/>
    </xf>
    <xf numFmtId="177" fontId="10" fillId="0" borderId="2" xfId="5" applyFont="1" applyBorder="1" applyAlignment="1">
      <alignment horizontal="left" vertical="center"/>
    </xf>
    <xf numFmtId="177" fontId="10" fillId="0" borderId="2" xfId="5" applyFont="1" applyBorder="1" applyAlignment="1">
      <alignment horizontal="left" vertical="center"/>
    </xf>
    <xf numFmtId="9" fontId="14" fillId="0" borderId="1" xfId="4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76" fontId="16" fillId="0" borderId="1" xfId="1" applyFont="1" applyBorder="1" applyAlignment="1">
      <alignment vertical="center"/>
    </xf>
    <xf numFmtId="3" fontId="17" fillId="3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4" fontId="18" fillId="0" borderId="1" xfId="2" applyNumberFormat="1" applyFont="1" applyBorder="1" applyAlignment="1">
      <alignment vertical="center"/>
    </xf>
    <xf numFmtId="176" fontId="7" fillId="0" borderId="1" xfId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77" fontId="10" fillId="0" borderId="2" xfId="5" applyFont="1" applyBorder="1" applyAlignment="1">
      <alignment horizontal="left" vertical="center"/>
    </xf>
    <xf numFmtId="177" fontId="10" fillId="0" borderId="3" xfId="5" applyFont="1" applyBorder="1" applyAlignment="1">
      <alignment horizontal="left" vertical="center"/>
    </xf>
    <xf numFmtId="192" fontId="12" fillId="3" borderId="2" xfId="2" applyNumberFormat="1" applyFont="1" applyFill="1" applyBorder="1" applyAlignment="1">
      <alignment horizontal="center" vertical="center"/>
    </xf>
    <xf numFmtId="192" fontId="12" fillId="3" borderId="3" xfId="2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left" vertical="center"/>
    </xf>
    <xf numFmtId="177" fontId="10" fillId="0" borderId="1" xfId="5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" fontId="13" fillId="0" borderId="9" xfId="2" quotePrefix="1" applyNumberFormat="1" applyFont="1" applyBorder="1" applyAlignment="1">
      <alignment horizontal="center" vertical="center"/>
    </xf>
    <xf numFmtId="16" fontId="13" fillId="0" borderId="0" xfId="2" quotePrefix="1" applyNumberFormat="1" applyFont="1" applyBorder="1" applyAlignment="1">
      <alignment horizontal="center" vertical="center"/>
    </xf>
    <xf numFmtId="177" fontId="8" fillId="0" borderId="4" xfId="5" applyFont="1" applyBorder="1" applyAlignment="1">
      <alignment horizontal="left" vertical="center"/>
    </xf>
    <xf numFmtId="177" fontId="8" fillId="0" borderId="10" xfId="5" applyFont="1" applyBorder="1" applyAlignment="1">
      <alignment horizontal="left" vertical="center"/>
    </xf>
    <xf numFmtId="177" fontId="8" fillId="0" borderId="11" xfId="5" applyFont="1" applyBorder="1" applyAlignment="1">
      <alignment horizontal="left" vertical="center"/>
    </xf>
    <xf numFmtId="177" fontId="8" fillId="0" borderId="4" xfId="5" quotePrefix="1" applyFont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/>
    </xf>
    <xf numFmtId="0" fontId="19" fillId="0" borderId="0" xfId="0" applyFont="1" applyAlignment="1"/>
    <xf numFmtId="16" fontId="13" fillId="0" borderId="13" xfId="2" quotePrefix="1" applyNumberFormat="1" applyFont="1" applyBorder="1" applyAlignment="1">
      <alignment horizontal="center" vertical="center"/>
    </xf>
    <xf numFmtId="16" fontId="13" fillId="0" borderId="14" xfId="2" quotePrefix="1" applyNumberFormat="1" applyFont="1" applyBorder="1" applyAlignment="1">
      <alignment horizontal="center" vertical="center"/>
    </xf>
    <xf numFmtId="16" fontId="13" fillId="0" borderId="15" xfId="2" quotePrefix="1" applyNumberFormat="1" applyFont="1" applyBorder="1" applyAlignment="1">
      <alignment horizontal="center" vertical="center"/>
    </xf>
  </cellXfs>
  <cellStyles count="6">
    <cellStyle name="Moeda" xfId="1" builtinId="4"/>
    <cellStyle name="Normal" xfId="0" builtinId="0"/>
    <cellStyle name="Normal 2" xfId="2"/>
    <cellStyle name="Normal 7" xfId="3"/>
    <cellStyle name="Porcentagem" xfId="4" builtinId="5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ogramacao%20Local\PROGRAMACAO%20PRACAS\Regiao%20Nordeste\Aracaju\Eventos\2010\Rede\sao%20joao%202010_Aracaj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JO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tabSelected="1" zoomScale="80" zoomScaleNormal="80" workbookViewId="0"/>
  </sheetViews>
  <sheetFormatPr defaultColWidth="9.109375" defaultRowHeight="13.8" x14ac:dyDescent="0.25"/>
  <cols>
    <col min="1" max="1" width="3.5546875" style="7" customWidth="1"/>
    <col min="2" max="2" width="13.88671875" style="7" customWidth="1"/>
    <col min="3" max="3" width="17.88671875" style="7" customWidth="1"/>
    <col min="4" max="4" width="22.6640625" style="7" customWidth="1"/>
    <col min="5" max="5" width="58.6640625" style="7" customWidth="1"/>
    <col min="6" max="6" width="13.88671875" style="7" customWidth="1"/>
    <col min="7" max="7" width="17.33203125" style="7" customWidth="1"/>
    <col min="8" max="8" width="12.6640625" style="7" customWidth="1"/>
    <col min="9" max="9" width="38.88671875" style="7" customWidth="1"/>
    <col min="10" max="10" width="25.33203125" style="7" customWidth="1"/>
    <col min="11" max="11" width="20.5546875" style="7" customWidth="1"/>
    <col min="12" max="12" width="24.109375" style="7" customWidth="1"/>
    <col min="13" max="13" width="44.6640625" style="7" customWidth="1"/>
    <col min="14" max="14" width="15.6640625" style="7" bestFit="1" customWidth="1"/>
    <col min="15" max="16384" width="9.109375" style="7"/>
  </cols>
  <sheetData>
    <row r="1" spans="2:14" ht="15.75" customHeight="1" x14ac:dyDescent="0.25"/>
    <row r="2" spans="2:14" ht="20.100000000000001" customHeight="1" x14ac:dyDescent="0.25">
      <c r="B2" s="6" t="s">
        <v>8</v>
      </c>
      <c r="C2" s="53" t="s">
        <v>43</v>
      </c>
      <c r="D2" s="53"/>
    </row>
    <row r="3" spans="2:14" ht="20.100000000000001" customHeight="1" x14ac:dyDescent="0.25">
      <c r="B3" s="6" t="s">
        <v>14</v>
      </c>
      <c r="C3" s="53" t="s">
        <v>47</v>
      </c>
      <c r="D3" s="53"/>
    </row>
    <row r="4" spans="2:14" ht="20.100000000000001" customHeight="1" x14ac:dyDescent="0.25">
      <c r="B4" s="6" t="s">
        <v>9</v>
      </c>
      <c r="C4" s="54" t="s">
        <v>23</v>
      </c>
      <c r="D4" s="55"/>
    </row>
    <row r="5" spans="2:14" ht="20.100000000000001" customHeight="1" x14ac:dyDescent="0.25">
      <c r="B5" s="6" t="s">
        <v>10</v>
      </c>
      <c r="C5" s="56" t="s">
        <v>49</v>
      </c>
      <c r="D5" s="56"/>
      <c r="M5" s="9"/>
      <c r="N5" s="9"/>
    </row>
    <row r="6" spans="2:14" ht="20.100000000000001" customHeight="1" x14ac:dyDescent="0.25">
      <c r="M6" s="9"/>
      <c r="N6" s="9"/>
    </row>
    <row r="7" spans="2:14" s="3" customFormat="1" ht="39.9" customHeight="1" x14ac:dyDescent="0.25">
      <c r="B7" s="41" t="s">
        <v>39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10"/>
      <c r="N7" s="11"/>
    </row>
    <row r="8" spans="2:14" s="4" customFormat="1" ht="27.75" customHeight="1" x14ac:dyDescent="0.25">
      <c r="B8" s="49" t="s">
        <v>0</v>
      </c>
      <c r="C8" s="50"/>
      <c r="D8" s="2" t="s">
        <v>4</v>
      </c>
      <c r="E8" s="24" t="s">
        <v>6</v>
      </c>
      <c r="F8" s="21" t="s">
        <v>11</v>
      </c>
      <c r="G8" s="22" t="s">
        <v>7</v>
      </c>
      <c r="H8" s="23" t="s">
        <v>1</v>
      </c>
      <c r="I8" s="24" t="s">
        <v>13</v>
      </c>
      <c r="J8" s="24" t="s">
        <v>2</v>
      </c>
      <c r="K8" s="24" t="s">
        <v>3</v>
      </c>
      <c r="L8" s="36" t="s">
        <v>45</v>
      </c>
      <c r="M8" s="10"/>
      <c r="N8" s="11"/>
    </row>
    <row r="9" spans="2:14" s="1" customFormat="1" ht="17.100000000000001" customHeight="1" x14ac:dyDescent="0.25">
      <c r="B9" s="48" t="s">
        <v>15</v>
      </c>
      <c r="C9" s="48"/>
      <c r="D9" s="51" t="s">
        <v>50</v>
      </c>
      <c r="E9" s="16" t="s">
        <v>36</v>
      </c>
      <c r="F9" s="17" t="s">
        <v>16</v>
      </c>
      <c r="G9" s="27">
        <v>30</v>
      </c>
      <c r="H9" s="18">
        <v>0.25</v>
      </c>
      <c r="I9" s="18" t="s">
        <v>15</v>
      </c>
      <c r="J9" s="19">
        <v>13759.6</v>
      </c>
      <c r="K9" s="20">
        <f>J9*H9*G9</f>
        <v>103197</v>
      </c>
      <c r="L9" s="35"/>
      <c r="M9" s="10"/>
      <c r="N9" s="11"/>
    </row>
    <row r="10" spans="2:14" s="1" customFormat="1" ht="17.100000000000001" customHeight="1" x14ac:dyDescent="0.25">
      <c r="B10" s="43" t="s">
        <v>24</v>
      </c>
      <c r="C10" s="44"/>
      <c r="D10" s="52"/>
      <c r="E10" s="16" t="s">
        <v>38</v>
      </c>
      <c r="F10" s="17" t="s">
        <v>37</v>
      </c>
      <c r="G10" s="27">
        <v>10</v>
      </c>
      <c r="H10" s="18">
        <v>0.25</v>
      </c>
      <c r="I10" s="18" t="s">
        <v>15</v>
      </c>
      <c r="J10" s="19">
        <v>13759.6</v>
      </c>
      <c r="K10" s="20">
        <f>J10*H10*G10</f>
        <v>34399</v>
      </c>
      <c r="L10" s="35"/>
      <c r="M10" s="10"/>
      <c r="N10" s="11"/>
    </row>
    <row r="11" spans="2:14" s="1" customFormat="1" ht="17.100000000000001" customHeight="1" x14ac:dyDescent="0.25">
      <c r="B11" s="48" t="s">
        <v>17</v>
      </c>
      <c r="C11" s="48"/>
      <c r="D11" s="52"/>
      <c r="E11" s="16" t="s">
        <v>19</v>
      </c>
      <c r="F11" s="17" t="s">
        <v>16</v>
      </c>
      <c r="G11" s="17">
        <v>2</v>
      </c>
      <c r="H11" s="18">
        <v>0.375</v>
      </c>
      <c r="I11" s="18" t="s">
        <v>17</v>
      </c>
      <c r="J11" s="19">
        <v>5148</v>
      </c>
      <c r="K11" s="20">
        <f t="shared" ref="K11:K17" si="0">G11*H11*J11</f>
        <v>3861</v>
      </c>
      <c r="L11" s="35"/>
      <c r="M11" s="3"/>
      <c r="N11" s="8"/>
    </row>
    <row r="12" spans="2:14" s="1" customFormat="1" ht="22.5" customHeight="1" x14ac:dyDescent="0.25">
      <c r="B12" s="48" t="s">
        <v>32</v>
      </c>
      <c r="C12" s="48"/>
      <c r="D12" s="52"/>
      <c r="E12" s="16" t="s">
        <v>19</v>
      </c>
      <c r="F12" s="17" t="s">
        <v>16</v>
      </c>
      <c r="G12" s="17">
        <v>2</v>
      </c>
      <c r="H12" s="18">
        <v>0.375</v>
      </c>
      <c r="I12" s="18" t="s">
        <v>32</v>
      </c>
      <c r="J12" s="19">
        <v>7693</v>
      </c>
      <c r="K12" s="20">
        <f t="shared" si="0"/>
        <v>5769.75</v>
      </c>
      <c r="L12" s="35"/>
      <c r="M12" s="12"/>
      <c r="N12" s="13"/>
    </row>
    <row r="13" spans="2:14" s="1" customFormat="1" ht="17.100000000000001" customHeight="1" x14ac:dyDescent="0.25">
      <c r="B13" s="48" t="s">
        <v>25</v>
      </c>
      <c r="C13" s="48"/>
      <c r="D13" s="52"/>
      <c r="E13" s="16" t="s">
        <v>19</v>
      </c>
      <c r="F13" s="17" t="s">
        <v>16</v>
      </c>
      <c r="G13" s="17">
        <v>2</v>
      </c>
      <c r="H13" s="18">
        <v>0.375</v>
      </c>
      <c r="I13" s="18" t="s">
        <v>25</v>
      </c>
      <c r="J13" s="19">
        <v>6075</v>
      </c>
      <c r="K13" s="20">
        <f t="shared" si="0"/>
        <v>4556.25</v>
      </c>
      <c r="L13" s="35"/>
      <c r="M13" s="14"/>
      <c r="N13" s="15"/>
    </row>
    <row r="14" spans="2:14" s="1" customFormat="1" ht="17.100000000000001" customHeight="1" x14ac:dyDescent="0.25">
      <c r="B14" s="48" t="s">
        <v>26</v>
      </c>
      <c r="C14" s="48"/>
      <c r="D14" s="52"/>
      <c r="E14" s="16" t="s">
        <v>27</v>
      </c>
      <c r="F14" s="17" t="s">
        <v>28</v>
      </c>
      <c r="G14" s="17">
        <v>1</v>
      </c>
      <c r="H14" s="18">
        <v>1.3</v>
      </c>
      <c r="I14" s="18" t="s">
        <v>33</v>
      </c>
      <c r="J14" s="19">
        <v>13852.5</v>
      </c>
      <c r="K14" s="20">
        <f t="shared" si="0"/>
        <v>18008.25</v>
      </c>
      <c r="L14" s="37">
        <f>K14</f>
        <v>18008.25</v>
      </c>
      <c r="M14" s="14"/>
      <c r="N14" s="15"/>
    </row>
    <row r="15" spans="2:14" s="1" customFormat="1" ht="17.100000000000001" customHeight="1" x14ac:dyDescent="0.25">
      <c r="B15" s="48" t="s">
        <v>26</v>
      </c>
      <c r="C15" s="48"/>
      <c r="D15" s="52"/>
      <c r="E15" s="16" t="s">
        <v>19</v>
      </c>
      <c r="F15" s="17" t="s">
        <v>16</v>
      </c>
      <c r="G15" s="17">
        <v>1</v>
      </c>
      <c r="H15" s="18">
        <v>0.375</v>
      </c>
      <c r="I15" s="18" t="s">
        <v>33</v>
      </c>
      <c r="J15" s="19">
        <v>5433</v>
      </c>
      <c r="K15" s="20">
        <f t="shared" si="0"/>
        <v>2037.375</v>
      </c>
      <c r="L15" s="35"/>
      <c r="M15" s="9"/>
      <c r="N15" s="7"/>
    </row>
    <row r="16" spans="2:14" s="1" customFormat="1" ht="17.100000000000001" customHeight="1" x14ac:dyDescent="0.25">
      <c r="B16" s="48" t="s">
        <v>15</v>
      </c>
      <c r="C16" s="48"/>
      <c r="D16" s="52"/>
      <c r="E16" s="16" t="s">
        <v>22</v>
      </c>
      <c r="F16" s="17" t="s">
        <v>16</v>
      </c>
      <c r="G16" s="17">
        <v>4</v>
      </c>
      <c r="H16" s="18">
        <v>0.3</v>
      </c>
      <c r="I16" s="18" t="s">
        <v>15</v>
      </c>
      <c r="J16" s="19">
        <v>13759.6</v>
      </c>
      <c r="K16" s="20">
        <f>G16*H16*J16</f>
        <v>16511.52</v>
      </c>
      <c r="L16" s="35"/>
      <c r="M16" s="3"/>
      <c r="N16" s="8"/>
    </row>
    <row r="17" spans="2:14" s="1" customFormat="1" ht="17.100000000000001" customHeight="1" x14ac:dyDescent="0.25">
      <c r="B17" s="48" t="s">
        <v>26</v>
      </c>
      <c r="C17" s="48"/>
      <c r="D17" s="52"/>
      <c r="E17" s="28" t="s">
        <v>29</v>
      </c>
      <c r="F17" s="17" t="s">
        <v>16</v>
      </c>
      <c r="G17" s="17">
        <v>2</v>
      </c>
      <c r="H17" s="18">
        <v>0.375</v>
      </c>
      <c r="I17" s="18" t="s">
        <v>33</v>
      </c>
      <c r="J17" s="19">
        <v>5433</v>
      </c>
      <c r="K17" s="20">
        <f t="shared" si="0"/>
        <v>4074.75</v>
      </c>
      <c r="L17" s="35"/>
      <c r="M17" s="3"/>
      <c r="N17" s="8"/>
    </row>
    <row r="18" spans="2:14" s="1" customFormat="1" ht="17.100000000000001" customHeight="1" x14ac:dyDescent="0.25">
      <c r="B18" s="43" t="s">
        <v>24</v>
      </c>
      <c r="C18" s="44"/>
      <c r="D18" s="52"/>
      <c r="E18" s="16" t="s">
        <v>21</v>
      </c>
      <c r="F18" s="17" t="s">
        <v>20</v>
      </c>
      <c r="G18" s="27">
        <v>50</v>
      </c>
      <c r="H18" s="18">
        <v>1</v>
      </c>
      <c r="I18" s="18" t="s">
        <v>15</v>
      </c>
      <c r="J18" s="19">
        <v>13759.6</v>
      </c>
      <c r="K18" s="20">
        <f>J18*H18*G18</f>
        <v>687980</v>
      </c>
      <c r="L18" s="35"/>
      <c r="M18" s="3"/>
      <c r="N18" s="8"/>
    </row>
    <row r="19" spans="2:14" s="5" customFormat="1" ht="24" customHeight="1" x14ac:dyDescent="0.25">
      <c r="B19" s="47" t="s">
        <v>5</v>
      </c>
      <c r="C19" s="47"/>
      <c r="D19" s="47"/>
      <c r="E19" s="47"/>
      <c r="F19" s="47"/>
      <c r="G19" s="34">
        <f>SUM(G9:G18)</f>
        <v>104</v>
      </c>
      <c r="H19" s="45"/>
      <c r="I19" s="46"/>
      <c r="J19" s="25" t="s">
        <v>12</v>
      </c>
      <c r="K19" s="26">
        <f>SUM(K9:K18)</f>
        <v>880394.89500000002</v>
      </c>
      <c r="L19" s="38">
        <f>SUM(L9:L18)</f>
        <v>18008.25</v>
      </c>
      <c r="M19" s="3"/>
      <c r="N19" s="8"/>
    </row>
    <row r="20" spans="2:14" ht="24" customHeight="1" x14ac:dyDescent="0.25">
      <c r="J20" s="31" t="s">
        <v>30</v>
      </c>
      <c r="K20" s="30">
        <v>0.75</v>
      </c>
      <c r="L20" s="32" t="s">
        <v>46</v>
      </c>
    </row>
    <row r="21" spans="2:14" ht="42" customHeight="1" x14ac:dyDescent="0.25">
      <c r="B21" s="39" t="s">
        <v>42</v>
      </c>
      <c r="C21" s="40"/>
      <c r="D21" s="40"/>
      <c r="E21" s="40"/>
      <c r="J21" s="32" t="s">
        <v>31</v>
      </c>
      <c r="K21" s="33">
        <f>K19-K19*K20</f>
        <v>220098.72375</v>
      </c>
      <c r="L21" s="38">
        <f>L19-L19*K20</f>
        <v>4502.0625</v>
      </c>
    </row>
    <row r="22" spans="2:14" ht="21" customHeight="1" x14ac:dyDescent="0.25">
      <c r="B22" s="39" t="s">
        <v>44</v>
      </c>
      <c r="C22" s="40"/>
      <c r="D22" s="40"/>
      <c r="E22" s="40"/>
    </row>
    <row r="23" spans="2:14" x14ac:dyDescent="0.25">
      <c r="B23" s="39" t="s">
        <v>48</v>
      </c>
      <c r="C23" s="40"/>
      <c r="D23" s="40"/>
      <c r="E23" s="40"/>
    </row>
    <row r="29" spans="2:14" ht="16.5" customHeight="1" x14ac:dyDescent="0.25">
      <c r="B29" s="39"/>
      <c r="C29" s="40"/>
      <c r="D29" s="40"/>
      <c r="E29" s="40"/>
      <c r="F29" s="40"/>
      <c r="G29" s="40"/>
    </row>
    <row r="33" spans="2:5" ht="19.5" customHeight="1" x14ac:dyDescent="0.25"/>
    <row r="34" spans="2:5" ht="49.5" customHeight="1" x14ac:dyDescent="0.25">
      <c r="B34" s="39"/>
      <c r="C34" s="40"/>
      <c r="D34" s="40"/>
      <c r="E34" s="40"/>
    </row>
  </sheetData>
  <mergeCells count="24">
    <mergeCell ref="B8:C8"/>
    <mergeCell ref="B9:C9"/>
    <mergeCell ref="B15:C15"/>
    <mergeCell ref="D9:D18"/>
    <mergeCell ref="C2:D2"/>
    <mergeCell ref="C3:D3"/>
    <mergeCell ref="C4:D4"/>
    <mergeCell ref="C5:D5"/>
    <mergeCell ref="B12:C12"/>
    <mergeCell ref="B16:C16"/>
    <mergeCell ref="B13:C13"/>
    <mergeCell ref="B14:C14"/>
    <mergeCell ref="B17:C17"/>
    <mergeCell ref="B11:C11"/>
    <mergeCell ref="B34:E34"/>
    <mergeCell ref="B7:L7"/>
    <mergeCell ref="B29:G29"/>
    <mergeCell ref="B18:C18"/>
    <mergeCell ref="B22:E22"/>
    <mergeCell ref="B23:E23"/>
    <mergeCell ref="B21:E21"/>
    <mergeCell ref="B10:C10"/>
    <mergeCell ref="H19:I19"/>
    <mergeCell ref="B19:F19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showGridLines="0" zoomScale="80" zoomScaleNormal="80" workbookViewId="0"/>
  </sheetViews>
  <sheetFormatPr defaultColWidth="9.109375" defaultRowHeight="13.8" x14ac:dyDescent="0.25"/>
  <cols>
    <col min="1" max="1" width="3.5546875" style="7" customWidth="1"/>
    <col min="2" max="2" width="13.88671875" style="7" customWidth="1"/>
    <col min="3" max="3" width="17.88671875" style="7" customWidth="1"/>
    <col min="4" max="4" width="22.6640625" style="7" customWidth="1"/>
    <col min="5" max="5" width="58.88671875" style="7" customWidth="1"/>
    <col min="6" max="6" width="13.88671875" style="7" customWidth="1"/>
    <col min="7" max="7" width="17.33203125" style="7" customWidth="1"/>
    <col min="8" max="8" width="12.6640625" style="7" customWidth="1"/>
    <col min="9" max="9" width="38.88671875" style="7" customWidth="1"/>
    <col min="10" max="10" width="25.33203125" style="7" customWidth="1"/>
    <col min="11" max="11" width="20.5546875" style="7" customWidth="1"/>
    <col min="12" max="12" width="4.5546875" style="7" customWidth="1"/>
    <col min="13" max="13" width="44.6640625" style="7" customWidth="1"/>
    <col min="14" max="14" width="15.6640625" style="7" bestFit="1" customWidth="1"/>
    <col min="15" max="16384" width="9.109375" style="7"/>
  </cols>
  <sheetData>
    <row r="1" spans="2:14" ht="15.75" customHeight="1" x14ac:dyDescent="0.25"/>
    <row r="2" spans="2:14" ht="20.100000000000001" customHeight="1" x14ac:dyDescent="0.25">
      <c r="B2" s="6" t="s">
        <v>8</v>
      </c>
      <c r="C2" s="53" t="s">
        <v>43</v>
      </c>
      <c r="D2" s="53"/>
    </row>
    <row r="3" spans="2:14" ht="20.100000000000001" customHeight="1" x14ac:dyDescent="0.25">
      <c r="B3" s="6" t="s">
        <v>14</v>
      </c>
      <c r="C3" s="53" t="s">
        <v>47</v>
      </c>
      <c r="D3" s="53"/>
    </row>
    <row r="4" spans="2:14" ht="20.100000000000001" customHeight="1" x14ac:dyDescent="0.25">
      <c r="B4" s="6" t="s">
        <v>9</v>
      </c>
      <c r="C4" s="54" t="s">
        <v>23</v>
      </c>
      <c r="D4" s="55"/>
    </row>
    <row r="5" spans="2:14" ht="20.100000000000001" customHeight="1" x14ac:dyDescent="0.25">
      <c r="B5" s="6" t="s">
        <v>10</v>
      </c>
      <c r="C5" s="56" t="s">
        <v>49</v>
      </c>
      <c r="D5" s="56"/>
      <c r="M5" s="9"/>
      <c r="N5" s="9"/>
    </row>
    <row r="6" spans="2:14" ht="20.100000000000001" customHeight="1" x14ac:dyDescent="0.25">
      <c r="M6" s="9"/>
      <c r="N6" s="9"/>
    </row>
    <row r="7" spans="2:14" s="3" customFormat="1" ht="39.9" customHeight="1" x14ac:dyDescent="0.25">
      <c r="B7" s="57" t="s">
        <v>39</v>
      </c>
      <c r="C7" s="57"/>
      <c r="D7" s="57"/>
      <c r="E7" s="57"/>
      <c r="F7" s="57"/>
      <c r="G7" s="57"/>
      <c r="H7" s="57"/>
      <c r="I7" s="57"/>
      <c r="J7" s="57"/>
      <c r="K7" s="57"/>
      <c r="M7" s="10"/>
      <c r="N7" s="11"/>
    </row>
    <row r="8" spans="2:14" s="4" customFormat="1" ht="27.75" customHeight="1" x14ac:dyDescent="0.25">
      <c r="B8" s="49" t="s">
        <v>0</v>
      </c>
      <c r="C8" s="50"/>
      <c r="D8" s="2" t="s">
        <v>4</v>
      </c>
      <c r="E8" s="24" t="s">
        <v>6</v>
      </c>
      <c r="F8" s="21" t="s">
        <v>11</v>
      </c>
      <c r="G8" s="22" t="s">
        <v>7</v>
      </c>
      <c r="H8" s="23" t="s">
        <v>1</v>
      </c>
      <c r="I8" s="24" t="s">
        <v>13</v>
      </c>
      <c r="J8" s="24" t="s">
        <v>2</v>
      </c>
      <c r="K8" s="24" t="s">
        <v>3</v>
      </c>
      <c r="M8" s="10"/>
      <c r="N8" s="11"/>
    </row>
    <row r="9" spans="2:14" s="1" customFormat="1" ht="17.100000000000001" customHeight="1" x14ac:dyDescent="0.25">
      <c r="B9" s="48" t="s">
        <v>15</v>
      </c>
      <c r="C9" s="48"/>
      <c r="D9" s="59" t="s">
        <v>50</v>
      </c>
      <c r="E9" s="16" t="s">
        <v>36</v>
      </c>
      <c r="F9" s="17" t="s">
        <v>16</v>
      </c>
      <c r="G9" s="27">
        <v>30</v>
      </c>
      <c r="H9" s="18">
        <v>0.25</v>
      </c>
      <c r="I9" s="18" t="s">
        <v>15</v>
      </c>
      <c r="J9" s="19">
        <v>13759.6</v>
      </c>
      <c r="K9" s="20">
        <f>J9*H9*G9</f>
        <v>103197</v>
      </c>
      <c r="M9" s="10"/>
      <c r="N9" s="11"/>
    </row>
    <row r="10" spans="2:14" s="1" customFormat="1" ht="17.100000000000001" customHeight="1" x14ac:dyDescent="0.25">
      <c r="B10" s="48" t="s">
        <v>17</v>
      </c>
      <c r="C10" s="48"/>
      <c r="D10" s="60"/>
      <c r="E10" s="16" t="s">
        <v>19</v>
      </c>
      <c r="F10" s="17" t="s">
        <v>16</v>
      </c>
      <c r="G10" s="17">
        <v>2</v>
      </c>
      <c r="H10" s="18">
        <v>0.375</v>
      </c>
      <c r="I10" s="18" t="s">
        <v>17</v>
      </c>
      <c r="J10" s="19">
        <v>5148</v>
      </c>
      <c r="K10" s="20">
        <f>G10*H10*J10</f>
        <v>3861</v>
      </c>
      <c r="M10" s="3"/>
      <c r="N10" s="8"/>
    </row>
    <row r="11" spans="2:14" s="1" customFormat="1" ht="22.5" customHeight="1" x14ac:dyDescent="0.25">
      <c r="B11" s="48" t="s">
        <v>32</v>
      </c>
      <c r="C11" s="48"/>
      <c r="D11" s="60"/>
      <c r="E11" s="16" t="s">
        <v>19</v>
      </c>
      <c r="F11" s="17" t="s">
        <v>16</v>
      </c>
      <c r="G11" s="17">
        <v>2</v>
      </c>
      <c r="H11" s="18">
        <v>0.375</v>
      </c>
      <c r="I11" s="18" t="s">
        <v>32</v>
      </c>
      <c r="J11" s="19">
        <v>7693</v>
      </c>
      <c r="K11" s="20">
        <f>G11*H11*J11</f>
        <v>5769.75</v>
      </c>
      <c r="M11" s="12"/>
      <c r="N11" s="13"/>
    </row>
    <row r="12" spans="2:14" s="1" customFormat="1" ht="17.100000000000001" customHeight="1" x14ac:dyDescent="0.25">
      <c r="B12" s="48" t="s">
        <v>25</v>
      </c>
      <c r="C12" s="48"/>
      <c r="D12" s="60"/>
      <c r="E12" s="16" t="s">
        <v>19</v>
      </c>
      <c r="F12" s="17" t="s">
        <v>16</v>
      </c>
      <c r="G12" s="17">
        <v>2</v>
      </c>
      <c r="H12" s="18">
        <v>0.375</v>
      </c>
      <c r="I12" s="18" t="s">
        <v>25</v>
      </c>
      <c r="J12" s="19">
        <v>6075</v>
      </c>
      <c r="K12" s="20">
        <f>G12*H12*J12</f>
        <v>4556.25</v>
      </c>
      <c r="M12" s="14"/>
      <c r="N12" s="15"/>
    </row>
    <row r="13" spans="2:14" s="1" customFormat="1" ht="17.100000000000001" customHeight="1" x14ac:dyDescent="0.25">
      <c r="B13" s="48" t="s">
        <v>26</v>
      </c>
      <c r="C13" s="48"/>
      <c r="D13" s="60"/>
      <c r="E13" s="16" t="s">
        <v>19</v>
      </c>
      <c r="F13" s="17" t="s">
        <v>16</v>
      </c>
      <c r="G13" s="17">
        <v>1</v>
      </c>
      <c r="H13" s="18">
        <v>0.375</v>
      </c>
      <c r="I13" s="18" t="s">
        <v>33</v>
      </c>
      <c r="J13" s="19">
        <v>5433</v>
      </c>
      <c r="K13" s="20">
        <f>G13*H13*J13</f>
        <v>2037.375</v>
      </c>
      <c r="M13" s="9"/>
      <c r="N13" s="7"/>
    </row>
    <row r="14" spans="2:14" s="1" customFormat="1" ht="17.100000000000001" customHeight="1" x14ac:dyDescent="0.25">
      <c r="B14" s="48" t="s">
        <v>15</v>
      </c>
      <c r="C14" s="48"/>
      <c r="D14" s="60"/>
      <c r="E14" s="16" t="s">
        <v>22</v>
      </c>
      <c r="F14" s="17" t="s">
        <v>16</v>
      </c>
      <c r="G14" s="17">
        <v>4</v>
      </c>
      <c r="H14" s="18">
        <v>0.3</v>
      </c>
      <c r="I14" s="18" t="s">
        <v>15</v>
      </c>
      <c r="J14" s="19">
        <v>13759.6</v>
      </c>
      <c r="K14" s="20">
        <f>G14*H14*J14</f>
        <v>16511.52</v>
      </c>
      <c r="M14" s="3"/>
      <c r="N14" s="8"/>
    </row>
    <row r="15" spans="2:14" s="1" customFormat="1" ht="17.100000000000001" customHeight="1" x14ac:dyDescent="0.25">
      <c r="B15" s="43" t="s">
        <v>34</v>
      </c>
      <c r="C15" s="44"/>
      <c r="D15" s="61"/>
      <c r="E15" s="29" t="s">
        <v>35</v>
      </c>
      <c r="F15" s="17" t="s">
        <v>20</v>
      </c>
      <c r="G15" s="27">
        <v>35</v>
      </c>
      <c r="H15" s="18">
        <v>1</v>
      </c>
      <c r="I15" s="18" t="s">
        <v>15</v>
      </c>
      <c r="J15" s="19">
        <v>13759.6</v>
      </c>
      <c r="K15" s="20">
        <f>J15*H15*G15</f>
        <v>481586</v>
      </c>
      <c r="M15" s="3"/>
      <c r="N15" s="8"/>
    </row>
    <row r="16" spans="2:14" s="5" customFormat="1" ht="24" customHeight="1" x14ac:dyDescent="0.25">
      <c r="B16" s="47" t="s">
        <v>5</v>
      </c>
      <c r="C16" s="47"/>
      <c r="D16" s="47"/>
      <c r="E16" s="47"/>
      <c r="F16" s="47"/>
      <c r="G16" s="25">
        <f>SUM(G9:G15)</f>
        <v>76</v>
      </c>
      <c r="H16" s="45"/>
      <c r="I16" s="46"/>
      <c r="J16" s="25" t="s">
        <v>12</v>
      </c>
      <c r="K16" s="26">
        <f>SUM(K9:K15)</f>
        <v>617518.89500000002</v>
      </c>
      <c r="M16" s="3"/>
      <c r="N16" s="8"/>
    </row>
    <row r="17" spans="2:11" ht="24" customHeight="1" x14ac:dyDescent="0.25">
      <c r="J17" s="31" t="s">
        <v>30</v>
      </c>
      <c r="K17" s="30">
        <v>0.7</v>
      </c>
    </row>
    <row r="18" spans="2:11" ht="26.25" customHeight="1" x14ac:dyDescent="0.25">
      <c r="J18" s="32" t="s">
        <v>31</v>
      </c>
      <c r="K18" s="33">
        <f>K16-K16*K17</f>
        <v>185255.66850000003</v>
      </c>
    </row>
    <row r="20" spans="2:11" ht="51" customHeight="1" x14ac:dyDescent="0.25">
      <c r="B20" s="39" t="s">
        <v>40</v>
      </c>
      <c r="C20" s="40"/>
      <c r="D20" s="40"/>
      <c r="E20" s="40"/>
    </row>
    <row r="21" spans="2:11" x14ac:dyDescent="0.25">
      <c r="B21" s="58" t="s">
        <v>48</v>
      </c>
    </row>
  </sheetData>
  <mergeCells count="17">
    <mergeCell ref="B14:C14"/>
    <mergeCell ref="C2:D2"/>
    <mergeCell ref="C3:D3"/>
    <mergeCell ref="C4:D4"/>
    <mergeCell ref="C5:D5"/>
    <mergeCell ref="B7:K7"/>
    <mergeCell ref="B8:C8"/>
    <mergeCell ref="D9:D15"/>
    <mergeCell ref="B16:F16"/>
    <mergeCell ref="H16:I16"/>
    <mergeCell ref="B20:E20"/>
    <mergeCell ref="B9:C9"/>
    <mergeCell ref="B10:C10"/>
    <mergeCell ref="B11:C11"/>
    <mergeCell ref="B12:C12"/>
    <mergeCell ref="B15:C15"/>
    <mergeCell ref="B13:C13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showGridLines="0" zoomScale="90" zoomScaleNormal="90" workbookViewId="0"/>
  </sheetViews>
  <sheetFormatPr defaultColWidth="9.109375" defaultRowHeight="13.8" x14ac:dyDescent="0.25"/>
  <cols>
    <col min="1" max="1" width="3.5546875" style="7" customWidth="1"/>
    <col min="2" max="2" width="13.88671875" style="7" customWidth="1"/>
    <col min="3" max="3" width="17.88671875" style="7" customWidth="1"/>
    <col min="4" max="4" width="22.6640625" style="7" customWidth="1"/>
    <col min="5" max="5" width="44" style="7" customWidth="1"/>
    <col min="6" max="6" width="13.88671875" style="7" customWidth="1"/>
    <col min="7" max="7" width="17.33203125" style="7" customWidth="1"/>
    <col min="8" max="8" width="12.6640625" style="7" customWidth="1"/>
    <col min="9" max="9" width="38.88671875" style="7" customWidth="1"/>
    <col min="10" max="10" width="25.33203125" style="7" customWidth="1"/>
    <col min="11" max="11" width="20.5546875" style="7" customWidth="1"/>
    <col min="12" max="12" width="4.5546875" style="7" customWidth="1"/>
    <col min="13" max="13" width="44.6640625" style="7" customWidth="1"/>
    <col min="14" max="14" width="15.6640625" style="7" bestFit="1" customWidth="1"/>
    <col min="15" max="16384" width="9.109375" style="7"/>
  </cols>
  <sheetData>
    <row r="1" spans="2:14" ht="15.75" customHeight="1" x14ac:dyDescent="0.25"/>
    <row r="2" spans="2:14" ht="20.100000000000001" customHeight="1" x14ac:dyDescent="0.25">
      <c r="B2" s="6" t="s">
        <v>8</v>
      </c>
      <c r="C2" s="53" t="s">
        <v>43</v>
      </c>
      <c r="D2" s="53"/>
    </row>
    <row r="3" spans="2:14" ht="20.100000000000001" customHeight="1" x14ac:dyDescent="0.25">
      <c r="B3" s="6" t="s">
        <v>14</v>
      </c>
      <c r="C3" s="53" t="s">
        <v>47</v>
      </c>
      <c r="D3" s="53"/>
    </row>
    <row r="4" spans="2:14" ht="20.100000000000001" customHeight="1" x14ac:dyDescent="0.25">
      <c r="B4" s="6" t="s">
        <v>9</v>
      </c>
      <c r="C4" s="54" t="s">
        <v>23</v>
      </c>
      <c r="D4" s="55"/>
    </row>
    <row r="5" spans="2:14" ht="20.100000000000001" customHeight="1" x14ac:dyDescent="0.25">
      <c r="B5" s="6" t="s">
        <v>10</v>
      </c>
      <c r="C5" s="56" t="s">
        <v>49</v>
      </c>
      <c r="D5" s="56"/>
      <c r="M5" s="9"/>
      <c r="N5" s="9"/>
    </row>
    <row r="6" spans="2:14" ht="20.100000000000001" customHeight="1" x14ac:dyDescent="0.25">
      <c r="M6" s="9"/>
      <c r="N6" s="9"/>
    </row>
    <row r="7" spans="2:14" s="3" customFormat="1" ht="39.9" customHeight="1" x14ac:dyDescent="0.25">
      <c r="B7" s="57" t="s">
        <v>39</v>
      </c>
      <c r="C7" s="57"/>
      <c r="D7" s="57"/>
      <c r="E7" s="57"/>
      <c r="F7" s="57"/>
      <c r="G7" s="57"/>
      <c r="H7" s="57"/>
      <c r="I7" s="57"/>
      <c r="J7" s="57"/>
      <c r="K7" s="57"/>
      <c r="M7" s="10"/>
      <c r="N7" s="11"/>
    </row>
    <row r="8" spans="2:14" s="4" customFormat="1" ht="27.75" customHeight="1" x14ac:dyDescent="0.25">
      <c r="B8" s="49" t="s">
        <v>0</v>
      </c>
      <c r="C8" s="50"/>
      <c r="D8" s="2" t="s">
        <v>4</v>
      </c>
      <c r="E8" s="24" t="s">
        <v>6</v>
      </c>
      <c r="F8" s="21" t="s">
        <v>11</v>
      </c>
      <c r="G8" s="22" t="s">
        <v>7</v>
      </c>
      <c r="H8" s="23" t="s">
        <v>1</v>
      </c>
      <c r="I8" s="24" t="s">
        <v>13</v>
      </c>
      <c r="J8" s="24" t="s">
        <v>2</v>
      </c>
      <c r="K8" s="24" t="s">
        <v>3</v>
      </c>
      <c r="M8" s="10"/>
      <c r="N8" s="11"/>
    </row>
    <row r="9" spans="2:14" s="1" customFormat="1" ht="17.100000000000001" customHeight="1" x14ac:dyDescent="0.25">
      <c r="B9" s="48" t="s">
        <v>15</v>
      </c>
      <c r="C9" s="48"/>
      <c r="D9" s="59" t="s">
        <v>50</v>
      </c>
      <c r="E9" s="16" t="s">
        <v>18</v>
      </c>
      <c r="F9" s="17" t="s">
        <v>16</v>
      </c>
      <c r="G9" s="27">
        <v>30</v>
      </c>
      <c r="H9" s="18">
        <v>0.25</v>
      </c>
      <c r="I9" s="18" t="s">
        <v>15</v>
      </c>
      <c r="J9" s="19">
        <v>13759.6</v>
      </c>
      <c r="K9" s="20">
        <f>J9*H9*G9</f>
        <v>103197</v>
      </c>
      <c r="M9" s="10"/>
      <c r="N9" s="11"/>
    </row>
    <row r="10" spans="2:14" s="1" customFormat="1" ht="17.100000000000001" customHeight="1" x14ac:dyDescent="0.25">
      <c r="B10" s="48" t="s">
        <v>17</v>
      </c>
      <c r="C10" s="48"/>
      <c r="D10" s="60"/>
      <c r="E10" s="16" t="s">
        <v>19</v>
      </c>
      <c r="F10" s="17" t="s">
        <v>16</v>
      </c>
      <c r="G10" s="17">
        <v>2</v>
      </c>
      <c r="H10" s="18">
        <v>0.375</v>
      </c>
      <c r="I10" s="18" t="s">
        <v>17</v>
      </c>
      <c r="J10" s="19">
        <v>5148</v>
      </c>
      <c r="K10" s="20">
        <f>G10*H10*J10</f>
        <v>3861</v>
      </c>
      <c r="M10" s="3"/>
      <c r="N10" s="8"/>
    </row>
    <row r="11" spans="2:14" s="1" customFormat="1" ht="22.5" customHeight="1" x14ac:dyDescent="0.25">
      <c r="B11" s="48" t="s">
        <v>32</v>
      </c>
      <c r="C11" s="48"/>
      <c r="D11" s="60"/>
      <c r="E11" s="16" t="s">
        <v>19</v>
      </c>
      <c r="F11" s="17" t="s">
        <v>16</v>
      </c>
      <c r="G11" s="17">
        <v>2</v>
      </c>
      <c r="H11" s="18">
        <v>0.375</v>
      </c>
      <c r="I11" s="18" t="s">
        <v>32</v>
      </c>
      <c r="J11" s="19">
        <v>7693</v>
      </c>
      <c r="K11" s="20">
        <f>G11*H11*J11</f>
        <v>5769.75</v>
      </c>
      <c r="M11" s="12"/>
      <c r="N11" s="13"/>
    </row>
    <row r="12" spans="2:14" s="1" customFormat="1" ht="17.100000000000001" customHeight="1" x14ac:dyDescent="0.25">
      <c r="B12" s="48" t="s">
        <v>25</v>
      </c>
      <c r="C12" s="48"/>
      <c r="D12" s="60"/>
      <c r="E12" s="16" t="s">
        <v>19</v>
      </c>
      <c r="F12" s="17" t="s">
        <v>16</v>
      </c>
      <c r="G12" s="17">
        <v>2</v>
      </c>
      <c r="H12" s="18">
        <v>0.375</v>
      </c>
      <c r="I12" s="18" t="s">
        <v>25</v>
      </c>
      <c r="J12" s="19">
        <v>6075</v>
      </c>
      <c r="K12" s="20">
        <f>G12*H12*J12</f>
        <v>4556.25</v>
      </c>
      <c r="M12" s="14"/>
      <c r="N12" s="15"/>
    </row>
    <row r="13" spans="2:14" s="1" customFormat="1" ht="17.100000000000001" customHeight="1" x14ac:dyDescent="0.25">
      <c r="B13" s="43" t="s">
        <v>15</v>
      </c>
      <c r="C13" s="44"/>
      <c r="D13" s="61"/>
      <c r="E13" s="16" t="s">
        <v>35</v>
      </c>
      <c r="F13" s="17" t="s">
        <v>20</v>
      </c>
      <c r="G13" s="27">
        <v>20</v>
      </c>
      <c r="H13" s="18">
        <v>1</v>
      </c>
      <c r="I13" s="18" t="s">
        <v>15</v>
      </c>
      <c r="J13" s="19">
        <v>13759.6</v>
      </c>
      <c r="K13" s="20">
        <f>J13*H13*G13</f>
        <v>275192</v>
      </c>
      <c r="M13" s="14"/>
      <c r="N13" s="15"/>
    </row>
    <row r="14" spans="2:14" s="5" customFormat="1" ht="24" customHeight="1" x14ac:dyDescent="0.25">
      <c r="B14" s="47" t="s">
        <v>5</v>
      </c>
      <c r="C14" s="47"/>
      <c r="D14" s="47"/>
      <c r="E14" s="47"/>
      <c r="F14" s="47"/>
      <c r="G14" s="25">
        <f>SUM(G9:G13)</f>
        <v>56</v>
      </c>
      <c r="H14" s="45"/>
      <c r="I14" s="46"/>
      <c r="J14" s="25" t="s">
        <v>12</v>
      </c>
      <c r="K14" s="26">
        <f>SUM(K9:K13)</f>
        <v>392576</v>
      </c>
      <c r="M14" s="3"/>
      <c r="N14" s="8"/>
    </row>
    <row r="15" spans="2:14" ht="24" customHeight="1" x14ac:dyDescent="0.25">
      <c r="J15" s="31" t="s">
        <v>30</v>
      </c>
      <c r="K15" s="30">
        <v>0.65</v>
      </c>
    </row>
    <row r="16" spans="2:14" ht="26.25" customHeight="1" x14ac:dyDescent="0.25">
      <c r="J16" s="32" t="s">
        <v>31</v>
      </c>
      <c r="K16" s="33">
        <f>K14-K14*K15</f>
        <v>137401.60000000001</v>
      </c>
    </row>
    <row r="18" spans="2:5" ht="57.75" customHeight="1" x14ac:dyDescent="0.25">
      <c r="B18" s="39" t="s">
        <v>41</v>
      </c>
      <c r="C18" s="40"/>
      <c r="D18" s="40"/>
      <c r="E18" s="40"/>
    </row>
    <row r="20" spans="2:5" x14ac:dyDescent="0.25">
      <c r="B20" s="58" t="s">
        <v>48</v>
      </c>
    </row>
  </sheetData>
  <mergeCells count="15">
    <mergeCell ref="C2:D2"/>
    <mergeCell ref="C3:D3"/>
    <mergeCell ref="C4:D4"/>
    <mergeCell ref="C5:D5"/>
    <mergeCell ref="B7:K7"/>
    <mergeCell ref="B8:C8"/>
    <mergeCell ref="B14:F14"/>
    <mergeCell ref="H14:I14"/>
    <mergeCell ref="B18:E18"/>
    <mergeCell ref="B9:C9"/>
    <mergeCell ref="B10:C10"/>
    <mergeCell ref="B11:C11"/>
    <mergeCell ref="B12:C12"/>
    <mergeCell ref="B13:C13"/>
    <mergeCell ref="D9:D13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1B1756-FB94-4FF9-B483-C981666AC489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Cota Ouro</vt:lpstr>
      <vt:lpstr>Cota Prata</vt:lpstr>
      <vt:lpstr>Cota Bronze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dcterms:created xsi:type="dcterms:W3CDTF">2010-10-14T19:08:52Z</dcterms:created>
  <dcterms:modified xsi:type="dcterms:W3CDTF">2024-02-08T15:00:37Z</dcterms:modified>
</cp:coreProperties>
</file>